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activeTab="0"/>
  </bookViews>
  <sheets>
    <sheet name="APRIL 2011 Collections Summary" sheetId="1" r:id="rId1"/>
    <sheet name="April 2011 Gallons Summary" sheetId="2" r:id="rId2"/>
    <sheet name="April 2011 Gallons G &amp; D" sheetId="3" r:id="rId3"/>
  </sheets>
  <externalReferences>
    <externalReference r:id="rId6"/>
    <externalReference r:id="rId7"/>
  </externalReferences>
  <definedNames>
    <definedName name="_xlnm.Print_Area" localSheetId="2">'April 2011 Gallons G &amp; D'!$A$1:$G$24</definedName>
    <definedName name="_xlnm.Print_Area" localSheetId="1">'April 2011 Gallons Summary'!$A$1:$I$58</definedName>
  </definedNames>
  <calcPr fullCalcOnLoad="1"/>
</workbook>
</file>

<file path=xl/sharedStrings.xml><?xml version="1.0" encoding="utf-8"?>
<sst xmlns="http://schemas.openxmlformats.org/spreadsheetml/2006/main" count="140" uniqueCount="85">
  <si>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</si>
  <si>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</si>
  <si>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</si>
  <si>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</si>
  <si>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</si>
  <si>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</si>
  <si>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</si>
  <si>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</si>
  <si>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</si>
  <si>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</si>
  <si>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</si>
  <si>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</si>
  <si>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</si>
  <si>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</si>
  <si>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</si>
  <si>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</si>
  <si>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</si>
  <si>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</si>
  <si>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</si>
  <si>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</si>
  <si>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</si>
  <si>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</si>
  <si>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</si>
  <si>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</si>
  <si>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</si>
  <si>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</si>
  <si>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</si>
  <si>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</si>
  <si>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</si>
  <si>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</si>
  <si>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</si>
  <si>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</si>
  <si>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</si>
  <si>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</si>
  <si>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</si>
  <si>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</si>
  <si>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</si>
  <si>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</si>
  <si>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</si>
  <si>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</si>
  <si>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</si>
  <si>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</si>
  <si>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</si>
  <si>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</si>
  <si>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</si>
  <si>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</si>
  <si>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</si>
  <si>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</si>
  <si>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</si>
  <si>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</si>
  <si>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</si>
  <si>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</si>
  <si>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</si>
  <si>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</si>
  <si>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</si>
  <si>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</si>
  <si>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</si>
  <si>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</si>
  <si>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</si>
  <si>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</si>
  <si>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</si>
  <si>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</si>
  <si>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</si>
  <si>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</si>
  <si>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GALLONS 2010</t>
  </si>
  <si>
    <t>YEAR TO DATE 2010</t>
  </si>
  <si>
    <t xml:space="preserve">   RETAIL</t>
  </si>
  <si>
    <t xml:space="preserve">   COMMERICAL</t>
  </si>
  <si>
    <t>S/F IFTA RECEIVED</t>
  </si>
  <si>
    <t>S/F IFTA REFUNDS</t>
  </si>
  <si>
    <t>YEAR TO DATE 2011</t>
  </si>
  <si>
    <t>GALLONS 2011</t>
  </si>
  <si>
    <t xml:space="preserve"> INCREASE 2011</t>
  </si>
  <si>
    <t xml:space="preserve"> OVER 2010 (%)</t>
  </si>
  <si>
    <t xml:space="preserve"> 11 OVER 10 (%)</t>
  </si>
  <si>
    <t>GROSS S/F FUEL (DIESEL) RECEIVED</t>
  </si>
  <si>
    <t xml:space="preserve">  S/F ALLOWANCE 2%</t>
  </si>
  <si>
    <t>NET SPECIAL FUELS (DIESEL) TAXED</t>
  </si>
  <si>
    <t>APRIL 2011</t>
  </si>
  <si>
    <t>APRIL 2010</t>
  </si>
  <si>
    <t>ABOVE FIGURES COMPILED FROM MOTOR FUEL LICENSEE RECORDS OF THE MISSOURI DEPARTMENT OF REVENUE, TAXATION DIVISION, BY KEITH GAST, MAY 13, 2011</t>
  </si>
  <si>
    <t>Revised 06/15/11</t>
  </si>
  <si>
    <t>MISSOURI DEPARTMENT OF REVENUE</t>
  </si>
  <si>
    <t>REFUNDS - SPECIAL FUEL</t>
  </si>
  <si>
    <t>ABOVE RECORDS COMPILED FROM MOTOR FUEL LICENSEE RECORDS OF THE MISSOURI DEPARTMENT OF REVENUE, TAXATION BUREAU, BY KEITH GAST, MAY 13,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</si>
</sst>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Arial"/>
      <family val="2"/>
    </font>
    <font>
      <sz val="12"/>
      <name val="Tahoma"/>
      <family val="0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23" borderId="0" xfId="0" applyNumberFormat="1" applyFont="1" applyFill="1" applyBorder="1" applyAlignment="1" applyProtection="1">
      <alignment vertical="center"/>
      <protection/>
    </xf>
    <xf numFmtId="49" fontId="2" fillId="23" borderId="1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38" fontId="2" fillId="23" borderId="0" xfId="0" applyNumberFormat="1" applyFont="1" applyFill="1" applyBorder="1" applyAlignment="1" applyProtection="1">
      <alignment horizontal="right" vertical="center"/>
      <protection/>
    </xf>
    <xf numFmtId="38" fontId="2" fillId="2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8" fontId="2" fillId="0" borderId="11" xfId="0" applyNumberFormat="1" applyFont="1" applyFill="1" applyBorder="1" applyAlignment="1" applyProtection="1">
      <alignment horizontal="right" vertical="center"/>
      <protection/>
    </xf>
    <xf numFmtId="38" fontId="2" fillId="0" borderId="12" xfId="0" applyNumberFormat="1" applyFont="1" applyFill="1" applyBorder="1" applyAlignment="1" applyProtection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8" fontId="2" fillId="23" borderId="0" xfId="0" applyNumberFormat="1" applyFont="1" applyFill="1" applyBorder="1" applyAlignment="1" applyProtection="1">
      <alignment vertical="center"/>
      <protection/>
    </xf>
    <xf numFmtId="49" fontId="2" fillId="23" borderId="13" xfId="0" applyNumberFormat="1" applyFont="1" applyFill="1" applyBorder="1" applyAlignment="1" applyProtection="1">
      <alignment vertical="center"/>
      <protection/>
    </xf>
    <xf numFmtId="38" fontId="2" fillId="23" borderId="13" xfId="0" applyNumberFormat="1" applyFont="1" applyFill="1" applyBorder="1" applyAlignment="1" applyProtection="1">
      <alignment horizontal="right" vertical="center"/>
      <protection/>
    </xf>
    <xf numFmtId="38" fontId="2" fillId="23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49" fontId="3" fillId="24" borderId="15" xfId="0" applyNumberFormat="1" applyFont="1" applyFill="1" applyBorder="1" applyAlignment="1" applyProtection="1">
      <alignment horizontal="center" vertical="center"/>
      <protection/>
    </xf>
    <xf numFmtId="8" fontId="2" fillId="0" borderId="16" xfId="0" applyNumberFormat="1" applyFont="1" applyBorder="1" applyAlignment="1" applyProtection="1">
      <alignment vertical="center"/>
      <protection/>
    </xf>
    <xf numFmtId="8" fontId="2" fillId="0" borderId="17" xfId="0" applyNumberFormat="1" applyFont="1" applyBorder="1" applyAlignment="1" applyProtection="1">
      <alignment horizontal="center" vertical="center"/>
      <protection/>
    </xf>
    <xf numFmtId="8" fontId="2" fillId="0" borderId="17" xfId="0" applyNumberFormat="1" applyFont="1" applyBorder="1" applyAlignment="1" applyProtection="1">
      <alignment vertical="center"/>
      <protection/>
    </xf>
    <xf numFmtId="8" fontId="2" fillId="24" borderId="18" xfId="0" applyNumberFormat="1" applyFont="1" applyFill="1" applyBorder="1" applyAlignment="1" applyProtection="1">
      <alignment horizontal="right" vertical="center"/>
      <protection/>
    </xf>
    <xf numFmtId="8" fontId="2" fillId="24" borderId="19" xfId="0" applyNumberFormat="1" applyFont="1" applyFill="1" applyBorder="1" applyAlignment="1" applyProtection="1">
      <alignment horizontal="right" vertical="center"/>
      <protection/>
    </xf>
    <xf numFmtId="8" fontId="2" fillId="24" borderId="20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0" borderId="16" xfId="0" applyNumberFormat="1" applyFont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21" xfId="0" applyNumberFormat="1" applyFont="1" applyFill="1" applyBorder="1" applyAlignment="1" applyProtection="1">
      <alignment horizontal="right" vertical="center"/>
      <protection/>
    </xf>
    <xf numFmtId="8" fontId="3" fillId="24" borderId="22" xfId="0" applyNumberFormat="1" applyFont="1" applyFill="1" applyBorder="1" applyAlignment="1" applyProtection="1">
      <alignment horizontal="right" vertical="center"/>
      <protection/>
    </xf>
    <xf numFmtId="8" fontId="3" fillId="24" borderId="23" xfId="0" applyNumberFormat="1" applyFont="1" applyFill="1" applyBorder="1" applyAlignment="1" applyProtection="1">
      <alignment horizontal="right" vertical="center"/>
      <protection/>
    </xf>
    <xf numFmtId="8" fontId="2" fillId="25" borderId="17" xfId="0" applyNumberFormat="1" applyFont="1" applyFill="1" applyBorder="1" applyAlignment="1" applyProtection="1">
      <alignment horizontal="right" vertical="center"/>
      <protection/>
    </xf>
    <xf numFmtId="8" fontId="2" fillId="24" borderId="21" xfId="0" applyNumberFormat="1" applyFont="1" applyFill="1" applyBorder="1" applyAlignment="1" applyProtection="1">
      <alignment horizontal="right" vertical="center"/>
      <protection/>
    </xf>
    <xf numFmtId="8" fontId="2" fillId="0" borderId="24" xfId="0" applyNumberFormat="1" applyFont="1" applyBorder="1" applyAlignment="1" applyProtection="1">
      <alignment horizontal="right" vertical="center"/>
      <protection/>
    </xf>
    <xf numFmtId="8" fontId="2" fillId="0" borderId="25" xfId="0" applyNumberFormat="1" applyFont="1" applyBorder="1" applyAlignment="1" applyProtection="1">
      <alignment horizontal="right" vertical="center"/>
      <protection/>
    </xf>
    <xf numFmtId="8" fontId="2" fillId="25" borderId="23" xfId="0" applyNumberFormat="1" applyFont="1" applyFill="1" applyBorder="1" applyAlignment="1" applyProtection="1">
      <alignment horizontal="right" vertical="center"/>
      <protection/>
    </xf>
    <xf numFmtId="8" fontId="2" fillId="0" borderId="21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0" borderId="16" xfId="0" applyNumberFormat="1" applyFont="1" applyBorder="1" applyAlignment="1" applyProtection="1">
      <alignment horizontal="right" vertical="center"/>
      <protection/>
    </xf>
    <xf numFmtId="8" fontId="3" fillId="0" borderId="17" xfId="0" applyNumberFormat="1" applyFont="1" applyBorder="1" applyAlignment="1" applyProtection="1">
      <alignment horizontal="right" vertical="center"/>
      <protection/>
    </xf>
    <xf numFmtId="8" fontId="3" fillId="24" borderId="16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3" fillId="0" borderId="16" xfId="0" applyFont="1" applyBorder="1" applyAlignment="1" applyProtection="1">
      <alignment/>
      <protection/>
    </xf>
    <xf numFmtId="8" fontId="3" fillId="24" borderId="19" xfId="0" applyNumberFormat="1" applyFont="1" applyFill="1" applyBorder="1" applyAlignment="1" applyProtection="1">
      <alignment horizontal="left" vertical="center"/>
      <protection/>
    </xf>
    <xf numFmtId="0" fontId="3" fillId="26" borderId="16" xfId="0" applyFont="1" applyFill="1" applyBorder="1" applyAlignment="1" applyProtection="1">
      <alignment vertical="center"/>
      <protection/>
    </xf>
    <xf numFmtId="8" fontId="3" fillId="24" borderId="23" xfId="0" applyNumberFormat="1" applyFont="1" applyFill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/>
      <protection/>
    </xf>
    <xf numFmtId="8" fontId="3" fillId="24" borderId="16" xfId="0" applyNumberFormat="1" applyFont="1" applyFill="1" applyBorder="1" applyAlignment="1" applyProtection="1">
      <alignment horizontal="left" vertical="center"/>
      <protection/>
    </xf>
    <xf numFmtId="8" fontId="3" fillId="24" borderId="15" xfId="0" applyNumberFormat="1" applyFont="1" applyFill="1" applyBorder="1" applyAlignment="1" applyProtection="1">
      <alignment horizontal="left" vertical="center"/>
      <protection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31" fillId="0" borderId="0" xfId="0" applyFont="1" applyAlignment="1">
      <alignment horizontal="centerContinuous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 readingOrder="1"/>
    </xf>
    <xf numFmtId="0" fontId="5" fillId="0" borderId="0" xfId="0" applyFont="1" applyAlignment="1">
      <alignment horizontal="centerContinuous" vertical="center" readingOrder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0" fillId="0" borderId="0" xfId="0" applyFont="1" applyAlignment="1">
      <alignment horizontal="centerContinuous"/>
    </xf>
    <xf numFmtId="0" fontId="8" fillId="0" borderId="0" xfId="0" applyFont="1" applyAlignment="1">
      <alignment horizontal="center" vertical="center" readingOrder="1"/>
    </xf>
    <xf numFmtId="0" fontId="3" fillId="0" borderId="17" xfId="0" applyFont="1" applyBorder="1" applyAlignment="1" applyProtection="1">
      <alignment/>
      <protection/>
    </xf>
    <xf numFmtId="0" fontId="3" fillId="27" borderId="16" xfId="0" applyFont="1" applyFill="1" applyBorder="1" applyAlignment="1" applyProtection="1">
      <alignment/>
      <protection/>
    </xf>
    <xf numFmtId="8" fontId="2" fillId="28" borderId="26" xfId="0" applyNumberFormat="1" applyFont="1" applyFill="1" applyBorder="1" applyAlignment="1" applyProtection="1">
      <alignment horizontal="right" vertical="center"/>
      <protection/>
    </xf>
    <xf numFmtId="8" fontId="2" fillId="28" borderId="16" xfId="0" applyNumberFormat="1" applyFont="1" applyFill="1" applyBorder="1" applyAlignment="1" applyProtection="1">
      <alignment horizontal="right" vertical="center"/>
      <protection/>
    </xf>
    <xf numFmtId="8" fontId="2" fillId="27" borderId="16" xfId="0" applyNumberFormat="1" applyFont="1" applyFill="1" applyBorder="1" applyAlignment="1" applyProtection="1">
      <alignment horizontal="right" vertical="center"/>
      <protection/>
    </xf>
    <xf numFmtId="8" fontId="2" fillId="28" borderId="16" xfId="0" applyNumberFormat="1" applyFont="1" applyFill="1" applyBorder="1" applyAlignment="1" applyProtection="1">
      <alignment horizontal="right" vertical="center"/>
      <protection/>
    </xf>
    <xf numFmtId="0" fontId="3" fillId="26" borderId="17" xfId="0" applyFont="1" applyFill="1" applyBorder="1" applyAlignment="1" applyProtection="1">
      <alignment vertical="center"/>
      <protection/>
    </xf>
    <xf numFmtId="8" fontId="3" fillId="24" borderId="21" xfId="0" applyNumberFormat="1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/>
      <protection/>
    </xf>
    <xf numFmtId="8" fontId="3" fillId="23" borderId="27" xfId="0" applyNumberFormat="1" applyFont="1" applyFill="1" applyBorder="1" applyAlignment="1" applyProtection="1">
      <alignment horizontal="left" vertical="center"/>
      <protection/>
    </xf>
    <xf numFmtId="8" fontId="3" fillId="23" borderId="27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APR%20-%20J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JAN%20-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APR"/>
      <sheetName val="17% APR"/>
      <sheetName val="0% APR"/>
      <sheetName val="SUM APR 2011"/>
      <sheetName val="9% MAY"/>
      <sheetName val="17% MAY"/>
      <sheetName val="0% MAY"/>
      <sheetName val="SUM MAY 2011"/>
      <sheetName val="9% JUN"/>
      <sheetName val="17% JUN"/>
      <sheetName val="0% JUN"/>
      <sheetName val="SUM JUN 2011"/>
    </sheetNames>
    <sheetDataSet>
      <sheetData sheetId="0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20923.47</v>
          </cell>
        </row>
        <row r="28">
          <cell r="B28">
            <v>-313.65</v>
          </cell>
        </row>
      </sheetData>
      <sheetData sheetId="1">
        <row r="7">
          <cell r="B7">
            <v>42923446.62</v>
          </cell>
        </row>
        <row r="8">
          <cell r="B8">
            <v>17121119.94</v>
          </cell>
        </row>
        <row r="13">
          <cell r="B13">
            <v>-302437.01</v>
          </cell>
        </row>
        <row r="14">
          <cell r="B14">
            <v>-694069.73</v>
          </cell>
        </row>
        <row r="15">
          <cell r="B15">
            <v>0</v>
          </cell>
        </row>
        <row r="21">
          <cell r="B21">
            <v>55404.83</v>
          </cell>
        </row>
        <row r="22">
          <cell r="B22">
            <v>-175948.26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2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% JAN"/>
      <sheetName val="17% JAN"/>
      <sheetName val="0% JAN"/>
      <sheetName val="SUM JAN 2011"/>
      <sheetName val="9 % FEB"/>
      <sheetName val="17% FEB"/>
      <sheetName val="0% FEB"/>
      <sheetName val="SUM FEB 2011"/>
      <sheetName val="9% MAR"/>
      <sheetName val="17% MAR"/>
      <sheetName val="0% MAR"/>
      <sheetName val="SUM MAR 2011"/>
    </sheetNames>
    <sheetDataSet>
      <sheetData sheetId="11">
        <row r="7">
          <cell r="D7">
            <v>120561800</v>
          </cell>
          <cell r="E7">
            <v>122206656.52000001</v>
          </cell>
        </row>
        <row r="8">
          <cell r="D8">
            <v>46506134.42</v>
          </cell>
          <cell r="E8">
            <v>45827958.22</v>
          </cell>
        </row>
        <row r="13">
          <cell r="D13">
            <v>-1216754.13</v>
          </cell>
          <cell r="E13">
            <v>-1133794.33</v>
          </cell>
        </row>
        <row r="14">
          <cell r="D14">
            <v>-1851128.26</v>
          </cell>
          <cell r="E14">
            <v>-1689044.8499999999</v>
          </cell>
        </row>
        <row r="15">
          <cell r="D15">
            <v>-31.25</v>
          </cell>
          <cell r="E15">
            <v>0</v>
          </cell>
        </row>
        <row r="21">
          <cell r="D21">
            <v>110482.93</v>
          </cell>
          <cell r="E21">
            <v>136230.27</v>
          </cell>
        </row>
        <row r="22">
          <cell r="D22">
            <v>-5827223.260000001</v>
          </cell>
          <cell r="E22">
            <v>-7302451.13</v>
          </cell>
        </row>
        <row r="27">
          <cell r="D27">
            <v>39163</v>
          </cell>
          <cell r="E27">
            <v>37017</v>
          </cell>
        </row>
        <row r="28">
          <cell r="D28">
            <v>-3247.29</v>
          </cell>
          <cell r="E28">
            <v>-2023.38</v>
          </cell>
        </row>
        <row r="30">
          <cell r="D30">
            <v>92033.08</v>
          </cell>
          <cell r="E30">
            <v>109535.8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6" t="s">
        <v>82</v>
      </c>
      <c r="B1" s="1"/>
      <c r="C1" s="6"/>
      <c r="D1" s="7"/>
      <c r="E1" s="8"/>
    </row>
    <row r="2" spans="1:5" ht="15.75">
      <c r="A2" s="6" t="s">
        <v>0</v>
      </c>
      <c r="B2" s="1"/>
      <c r="C2" s="6"/>
      <c r="D2" s="7"/>
      <c r="E2" s="1"/>
    </row>
    <row r="3" spans="1:5" ht="15.75">
      <c r="A3" s="103" t="s">
        <v>1</v>
      </c>
      <c r="B3" s="9"/>
      <c r="C3" s="9"/>
      <c r="D3" s="9"/>
      <c r="E3" s="10"/>
    </row>
    <row r="4" spans="1:5" ht="15.75">
      <c r="A4" s="10"/>
      <c r="B4" s="9"/>
      <c r="C4" s="9"/>
      <c r="D4" s="9"/>
      <c r="E4" s="10"/>
    </row>
    <row r="5" spans="1:5" ht="15.75">
      <c r="A5" s="69"/>
      <c r="B5" s="39" t="s">
        <v>78</v>
      </c>
      <c r="C5" s="39" t="s">
        <v>79</v>
      </c>
      <c r="D5" s="39" t="s">
        <v>70</v>
      </c>
      <c r="E5" s="39" t="s">
        <v>70</v>
      </c>
    </row>
    <row r="6" spans="1:5" ht="15.75">
      <c r="A6" s="106"/>
      <c r="B6" s="40"/>
      <c r="C6" s="41"/>
      <c r="D6" s="42"/>
      <c r="E6" s="41"/>
    </row>
    <row r="7" spans="1:5" ht="15.75">
      <c r="A7" s="64" t="s">
        <v>2</v>
      </c>
      <c r="B7" s="43">
        <f>SUM('[1]9% APR'!B7+'[1]0% APR'!B7+'[1]17% APR'!B7)</f>
        <v>42923446.62</v>
      </c>
      <c r="C7" s="44">
        <v>44036382.6</v>
      </c>
      <c r="D7" s="44">
        <f>B7+'[2]SUM MAR 2011'!$D$7</f>
        <v>163485246.62</v>
      </c>
      <c r="E7" s="45">
        <f>C7+'[2]SUM MAR 2011'!$E$7</f>
        <v>166243039.12</v>
      </c>
    </row>
    <row r="8" spans="1:5" ht="15.75">
      <c r="A8" s="107" t="s">
        <v>3</v>
      </c>
      <c r="B8" s="108">
        <f>SUM('[1]9% APR'!B8+'[1]0% APR'!B8+'[1]17% APR'!B8)</f>
        <v>17121119.94</v>
      </c>
      <c r="C8" s="109">
        <v>17327697.71</v>
      </c>
      <c r="D8" s="110">
        <f>B8+'[2]SUM MAR 2011'!$D$8</f>
        <v>63627254.36</v>
      </c>
      <c r="E8" s="111">
        <f>C8+'[2]SUM MAR 2011'!$E$8</f>
        <v>63155655.93</v>
      </c>
    </row>
    <row r="9" spans="1:5" ht="16.5" thickBot="1">
      <c r="A9" s="51"/>
      <c r="B9" s="50"/>
      <c r="C9" s="51"/>
      <c r="D9" s="51"/>
      <c r="E9" s="49"/>
    </row>
    <row r="10" spans="1:5" ht="16.5" thickTop="1">
      <c r="A10" s="112"/>
      <c r="B10" s="46"/>
      <c r="C10" s="46"/>
      <c r="D10" s="52"/>
      <c r="E10" s="52"/>
    </row>
    <row r="11" spans="1:5" ht="16.5" thickBot="1">
      <c r="A11" s="113" t="s">
        <v>4</v>
      </c>
      <c r="B11" s="49">
        <f>SUM(B7:B8)</f>
        <v>60044566.56</v>
      </c>
      <c r="C11" s="49">
        <v>61364080.31</v>
      </c>
      <c r="D11" s="49">
        <f>SUM(D7:D8)</f>
        <v>227112500.98000002</v>
      </c>
      <c r="E11" s="49">
        <f>SUM(E7:E8)</f>
        <v>229398695.05</v>
      </c>
    </row>
    <row r="12" spans="1:5" ht="16.5" thickTop="1">
      <c r="A12" s="112"/>
      <c r="B12" s="46"/>
      <c r="C12" s="46"/>
      <c r="D12" s="52"/>
      <c r="E12" s="52"/>
    </row>
    <row r="13" spans="1:5" ht="15.75">
      <c r="A13" s="64" t="s">
        <v>5</v>
      </c>
      <c r="B13" s="44">
        <f>SUM('[1]9% APR'!B13+'[1]0% APR'!B13+'[1]17% APR'!B13)</f>
        <v>-302437.01</v>
      </c>
      <c r="C13" s="44">
        <v>-333275.61</v>
      </c>
      <c r="D13" s="44">
        <f>B13+'[2]SUM MAR 2011'!$D$13</f>
        <v>-1519191.14</v>
      </c>
      <c r="E13" s="45">
        <f>C13+'[2]SUM MAR 2011'!$E$13</f>
        <v>-1467069.94</v>
      </c>
    </row>
    <row r="14" spans="1:5" ht="15.75">
      <c r="A14" s="65" t="s">
        <v>83</v>
      </c>
      <c r="B14" s="46">
        <f>SUM('[1]9% APR'!B14+'[1]0% APR'!B14+'[1]17% APR'!B14)</f>
        <v>-694069.73</v>
      </c>
      <c r="C14" s="46">
        <v>-505977.16</v>
      </c>
      <c r="D14" s="52">
        <f>B14+'[2]SUM MAR 2011'!$D14</f>
        <v>-2545197.99</v>
      </c>
      <c r="E14" s="111">
        <f>C14+'[2]SUM MAR 2011'!$E$14</f>
        <v>-2195022.01</v>
      </c>
    </row>
    <row r="15" spans="1:5" ht="16.5" thickBot="1">
      <c r="A15" s="66" t="s">
        <v>6</v>
      </c>
      <c r="B15" s="53">
        <f>SUM('[1]9% APR'!B15+'[1]0% APR'!B15+'[1]17% APR'!B15)</f>
        <v>0</v>
      </c>
      <c r="C15" s="53">
        <v>0</v>
      </c>
      <c r="D15" s="53">
        <f>B15+'[2]SUM MAR 2011'!$D$15</f>
        <v>-31.25</v>
      </c>
      <c r="E15" s="49">
        <f>C15+'[2]SUM MAR 2011'!$E$15</f>
        <v>0</v>
      </c>
    </row>
    <row r="16" spans="1:5" ht="16.5" thickTop="1">
      <c r="A16" s="114"/>
      <c r="B16" s="54"/>
      <c r="C16" s="54"/>
      <c r="D16" s="55"/>
      <c r="E16" s="55"/>
    </row>
    <row r="17" spans="1:5" ht="16.5" thickBot="1">
      <c r="A17" s="113" t="s">
        <v>7</v>
      </c>
      <c r="B17" s="49">
        <f>SUM(B13:B15)</f>
        <v>-996506.74</v>
      </c>
      <c r="C17" s="49">
        <v>-839252.77</v>
      </c>
      <c r="D17" s="49">
        <f>SUM(D13:D15)</f>
        <v>-4064420.38</v>
      </c>
      <c r="E17" s="49">
        <f>SUM(E13:E15)</f>
        <v>-3662091.9499999997</v>
      </c>
    </row>
    <row r="18" spans="1:5" ht="16.5" thickTop="1">
      <c r="A18" s="114"/>
      <c r="B18" s="54"/>
      <c r="C18" s="54"/>
      <c r="D18" s="55"/>
      <c r="E18" s="55"/>
    </row>
    <row r="19" spans="1:5" ht="16.5" thickBot="1">
      <c r="A19" s="113" t="s">
        <v>8</v>
      </c>
      <c r="B19" s="49">
        <f>B11+B17</f>
        <v>59048059.82</v>
      </c>
      <c r="C19" s="49">
        <v>60524827.54</v>
      </c>
      <c r="D19" s="49">
        <f>D11+D17</f>
        <v>223048080.60000002</v>
      </c>
      <c r="E19" s="49">
        <f>E11+E17</f>
        <v>225736603.10000002</v>
      </c>
    </row>
    <row r="20" spans="1:5" ht="16.5" thickTop="1">
      <c r="A20" s="114"/>
      <c r="B20" s="54"/>
      <c r="C20" s="54"/>
      <c r="D20" s="55"/>
      <c r="E20" s="55"/>
    </row>
    <row r="21" spans="1:5" ht="15.75">
      <c r="A21" s="64" t="s">
        <v>9</v>
      </c>
      <c r="B21" s="44">
        <f>SUM('[1]9% APR'!B21+'[1]0% APR'!B21+'[1]17% APR'!B21)</f>
        <v>55404.83</v>
      </c>
      <c r="C21" s="44">
        <v>277580.16</v>
      </c>
      <c r="D21" s="44">
        <f>B21+'[2]SUM MAR 2011'!$D$21</f>
        <v>165887.76</v>
      </c>
      <c r="E21" s="44">
        <f>C21+'[2]SUM MAR 2011'!$E$21</f>
        <v>413810.42999999993</v>
      </c>
    </row>
    <row r="22" spans="1:5" ht="16.5" thickBot="1">
      <c r="A22" s="67" t="s">
        <v>10</v>
      </c>
      <c r="B22" s="56">
        <f>SUM('[1]9% APR'!B22+'[1]0% APR'!B22+'[1]17% APR'!B22)</f>
        <v>-175948.26</v>
      </c>
      <c r="C22" s="56">
        <v>-290414.2</v>
      </c>
      <c r="D22" s="57">
        <f>B22+'[2]SUM MAR 2011'!$D$22</f>
        <v>-6003171.5200000005</v>
      </c>
      <c r="E22" s="57">
        <f>C22+'[2]SUM MAR 2011'!$E$22</f>
        <v>-7592865.33</v>
      </c>
    </row>
    <row r="23" spans="1:5" ht="16.5" thickTop="1">
      <c r="A23" s="58"/>
      <c r="B23" s="58"/>
      <c r="C23" s="58"/>
      <c r="D23" s="58"/>
      <c r="E23" s="58"/>
    </row>
    <row r="24" spans="1:5" ht="15.75">
      <c r="A24" s="106" t="s">
        <v>4</v>
      </c>
      <c r="B24" s="59">
        <f>B19+B21+B22</f>
        <v>58927516.39</v>
      </c>
      <c r="C24" s="59">
        <v>60511993.49999999</v>
      </c>
      <c r="D24" s="60">
        <f>D19+D21+D22</f>
        <v>217210796.84</v>
      </c>
      <c r="E24" s="60">
        <f>E19+E21+E22</f>
        <v>218557548.20000002</v>
      </c>
    </row>
    <row r="25" spans="1:5" ht="16.5" thickBot="1">
      <c r="A25" s="49"/>
      <c r="B25" s="49"/>
      <c r="C25" s="49"/>
      <c r="D25" s="49"/>
      <c r="E25" s="49"/>
    </row>
    <row r="26" spans="1:5" ht="16.5" thickTop="1">
      <c r="A26" s="106"/>
      <c r="B26" s="47"/>
      <c r="C26" s="47"/>
      <c r="D26" s="48"/>
      <c r="E26" s="48"/>
    </row>
    <row r="27" spans="1:5" ht="15.75">
      <c r="A27" s="64" t="s">
        <v>11</v>
      </c>
      <c r="B27" s="44">
        <f>SUM('[1]9% APR'!B27+'[1]0% APR'!B27+'[1]17% APR'!B27)</f>
        <v>20923.47</v>
      </c>
      <c r="C27" s="44">
        <v>21795</v>
      </c>
      <c r="D27" s="44">
        <f>B27+'[2]SUM MAR 2011'!$D$27</f>
        <v>60086.47</v>
      </c>
      <c r="E27" s="44">
        <f>C27+'[2]SUM MAR 2011'!$E$27</f>
        <v>58812</v>
      </c>
    </row>
    <row r="28" spans="1:5" ht="15.75">
      <c r="A28" s="63" t="s">
        <v>12</v>
      </c>
      <c r="B28" s="46">
        <f>SUM('[1]9% APR'!B28+'[1]0% APR'!B28+'[1]17% APR'!B28)</f>
        <v>-313.65</v>
      </c>
      <c r="C28" s="46">
        <v>-27.63</v>
      </c>
      <c r="D28" s="48">
        <f>B28+'[2]SUM MAR 2011'!$D$28</f>
        <v>-3560.94</v>
      </c>
      <c r="E28" s="48">
        <f>C28+'[2]SUM MAR 2011'!$E$28</f>
        <v>-2051.01</v>
      </c>
    </row>
    <row r="29" spans="1:5" ht="15.75">
      <c r="A29" s="68"/>
      <c r="B29" s="61"/>
      <c r="C29" s="61"/>
      <c r="D29" s="61"/>
      <c r="E29" s="61"/>
    </row>
    <row r="30" spans="1:5" ht="15.75">
      <c r="A30" s="63" t="s">
        <v>13</v>
      </c>
      <c r="B30" s="47">
        <f>14560+4210.12</f>
        <v>18770.12</v>
      </c>
      <c r="C30" s="47">
        <v>13936.96</v>
      </c>
      <c r="D30" s="48">
        <f>B30+'[2]SUM MAR 2011'!$D$30</f>
        <v>110803.2</v>
      </c>
      <c r="E30" s="111">
        <f>C30+'[2]SUM MAR 2011'!$E$30</f>
        <v>123472.76000000001</v>
      </c>
    </row>
    <row r="31" spans="1:5" ht="16.5" thickBot="1">
      <c r="A31" s="51"/>
      <c r="B31" s="49"/>
      <c r="C31" s="49"/>
      <c r="D31" s="49"/>
      <c r="E31" s="49"/>
    </row>
    <row r="32" spans="1:5" ht="16.5" thickTop="1">
      <c r="A32" s="114"/>
      <c r="B32" s="54"/>
      <c r="C32" s="54"/>
      <c r="D32" s="55"/>
      <c r="E32" s="55"/>
    </row>
    <row r="33" spans="1:5" ht="15.75">
      <c r="A33" s="115" t="s">
        <v>14</v>
      </c>
      <c r="B33" s="116">
        <f>B24+B27+B28+B30</f>
        <v>58966896.33</v>
      </c>
      <c r="C33" s="116">
        <v>60547697.82999999</v>
      </c>
      <c r="D33" s="116">
        <f>D24+D27+D28+D30</f>
        <v>217378125.57</v>
      </c>
      <c r="E33" s="116">
        <f>E24+E27+E28+E30</f>
        <v>218737781.95000002</v>
      </c>
    </row>
    <row r="35" spans="1:5" ht="12.75">
      <c r="A35" s="117" t="s">
        <v>84</v>
      </c>
      <c r="B35" s="104"/>
      <c r="C35" s="104"/>
      <c r="D35" s="104"/>
      <c r="E35" s="104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20" t="s">
        <v>1</v>
      </c>
      <c r="B1" s="20" t="s">
        <v>81</v>
      </c>
      <c r="C1" s="20"/>
      <c r="D1" s="20"/>
      <c r="E1" s="21"/>
      <c r="F1" s="20"/>
      <c r="G1" s="20"/>
      <c r="H1" s="20"/>
      <c r="I1" s="20"/>
      <c r="J1" s="13"/>
    </row>
    <row r="2" spans="1:10" ht="15">
      <c r="A2" s="21" t="s">
        <v>15</v>
      </c>
      <c r="B2" s="21"/>
      <c r="C2" s="21"/>
      <c r="D2" s="87"/>
      <c r="E2" s="88"/>
      <c r="F2" s="21"/>
      <c r="G2" s="21"/>
      <c r="H2" s="21"/>
      <c r="I2" s="21"/>
      <c r="J2" s="13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13"/>
    </row>
    <row r="4" spans="1:10" s="11" customFormat="1" ht="15">
      <c r="A4" s="22"/>
      <c r="B4" s="22" t="s">
        <v>78</v>
      </c>
      <c r="C4" s="22"/>
      <c r="D4" s="22" t="s">
        <v>79</v>
      </c>
      <c r="E4" s="22" t="s">
        <v>19</v>
      </c>
      <c r="F4" s="22" t="s">
        <v>70</v>
      </c>
      <c r="G4" s="23"/>
      <c r="H4" s="22" t="s">
        <v>65</v>
      </c>
      <c r="I4" s="22"/>
      <c r="J4" s="14"/>
    </row>
    <row r="5" spans="1:10" ht="15">
      <c r="A5" s="20" t="s">
        <v>16</v>
      </c>
      <c r="B5" s="24"/>
      <c r="C5" s="25">
        <v>282413470</v>
      </c>
      <c r="D5" s="24"/>
      <c r="E5" s="25">
        <v>289581527</v>
      </c>
      <c r="F5" s="24"/>
      <c r="G5" s="25">
        <v>1077647216</v>
      </c>
      <c r="H5" s="24"/>
      <c r="I5" s="25">
        <v>1101343241</v>
      </c>
      <c r="J5" s="13"/>
    </row>
    <row r="6" spans="1:10" ht="15">
      <c r="A6" s="20"/>
      <c r="B6" s="24"/>
      <c r="C6" s="25"/>
      <c r="D6" s="24"/>
      <c r="E6" s="25"/>
      <c r="F6" s="24"/>
      <c r="G6" s="25"/>
      <c r="H6" s="24"/>
      <c r="I6" s="25"/>
      <c r="J6" s="13"/>
    </row>
    <row r="7" spans="1:10" ht="15">
      <c r="A7" s="20" t="s">
        <v>17</v>
      </c>
      <c r="B7" s="24">
        <v>21694884</v>
      </c>
      <c r="C7" s="25"/>
      <c r="D7" s="24">
        <v>22121569</v>
      </c>
      <c r="E7" s="25"/>
      <c r="F7" s="24">
        <v>84543405</v>
      </c>
      <c r="G7" s="25"/>
      <c r="H7" s="24">
        <v>91558649</v>
      </c>
      <c r="I7" s="25"/>
      <c r="J7" s="13"/>
    </row>
    <row r="8" spans="1:10" ht="15">
      <c r="A8" s="20" t="s">
        <v>18</v>
      </c>
      <c r="B8" s="24">
        <v>0</v>
      </c>
      <c r="C8" s="25"/>
      <c r="D8" s="24">
        <v>0</v>
      </c>
      <c r="E8" s="25"/>
      <c r="F8" s="24">
        <v>0</v>
      </c>
      <c r="G8" s="25"/>
      <c r="H8" s="24">
        <v>0</v>
      </c>
      <c r="I8" s="25"/>
      <c r="J8" s="13"/>
    </row>
    <row r="9" spans="1:10" ht="15">
      <c r="A9" s="20"/>
      <c r="B9" s="24" t="s">
        <v>19</v>
      </c>
      <c r="C9" s="25">
        <v>21694884</v>
      </c>
      <c r="D9" s="24" t="s">
        <v>19</v>
      </c>
      <c r="E9" s="25">
        <v>22121569</v>
      </c>
      <c r="F9" s="24" t="s">
        <v>19</v>
      </c>
      <c r="G9" s="25">
        <v>84543405</v>
      </c>
      <c r="H9" s="24" t="s">
        <v>19</v>
      </c>
      <c r="I9" s="25">
        <v>91558649</v>
      </c>
      <c r="J9" s="13"/>
    </row>
    <row r="10" spans="1:10" ht="15">
      <c r="A10" s="20" t="s">
        <v>20</v>
      </c>
      <c r="B10" s="24"/>
      <c r="C10" s="25" t="s">
        <v>19</v>
      </c>
      <c r="D10" s="24"/>
      <c r="E10" s="25" t="s">
        <v>19</v>
      </c>
      <c r="F10" s="24"/>
      <c r="G10" s="25" t="s">
        <v>19</v>
      </c>
      <c r="H10" s="24"/>
      <c r="I10" s="25" t="s">
        <v>19</v>
      </c>
      <c r="J10" s="13"/>
    </row>
    <row r="11" spans="1:10" ht="15">
      <c r="A11" s="22" t="s">
        <v>21</v>
      </c>
      <c r="B11" s="26"/>
      <c r="C11" s="27">
        <v>260718586</v>
      </c>
      <c r="D11" s="26"/>
      <c r="E11" s="27">
        <v>267459958</v>
      </c>
      <c r="F11" s="26" t="s">
        <v>19</v>
      </c>
      <c r="G11" s="27">
        <v>993103811</v>
      </c>
      <c r="H11" s="26" t="s">
        <v>19</v>
      </c>
      <c r="I11" s="27">
        <v>1009784592</v>
      </c>
      <c r="J11" s="13"/>
    </row>
    <row r="12" spans="1:10" ht="15">
      <c r="A12" s="20" t="s">
        <v>22</v>
      </c>
      <c r="B12" s="24"/>
      <c r="C12" s="25"/>
      <c r="D12" s="24"/>
      <c r="E12" s="25"/>
      <c r="F12" s="24"/>
      <c r="G12" s="25"/>
      <c r="H12" s="24"/>
      <c r="I12" s="25"/>
      <c r="J12" s="13"/>
    </row>
    <row r="13" spans="1:10" ht="15">
      <c r="A13" s="20" t="s">
        <v>23</v>
      </c>
      <c r="B13" s="24">
        <v>281161</v>
      </c>
      <c r="C13" s="25"/>
      <c r="D13" s="24">
        <v>293251</v>
      </c>
      <c r="E13" s="25"/>
      <c r="F13" s="24">
        <v>1155961</v>
      </c>
      <c r="G13" s="25"/>
      <c r="H13" s="24">
        <v>1171893</v>
      </c>
      <c r="I13" s="25"/>
      <c r="J13" s="13"/>
    </row>
    <row r="14" spans="1:10" ht="15">
      <c r="A14" s="20" t="s">
        <v>24</v>
      </c>
      <c r="B14" s="24" t="s">
        <v>19</v>
      </c>
      <c r="C14" s="25">
        <v>281161</v>
      </c>
      <c r="D14" s="24" t="s">
        <v>19</v>
      </c>
      <c r="E14" s="25">
        <v>293251</v>
      </c>
      <c r="F14" s="24" t="s">
        <v>19</v>
      </c>
      <c r="G14" s="25">
        <v>1155961</v>
      </c>
      <c r="H14" s="24" t="s">
        <v>19</v>
      </c>
      <c r="I14" s="25">
        <v>1171893</v>
      </c>
      <c r="J14" s="13"/>
    </row>
    <row r="15" spans="1:10" ht="15">
      <c r="A15" s="20" t="s">
        <v>25</v>
      </c>
      <c r="B15" s="24">
        <v>7695028</v>
      </c>
      <c r="C15" s="25"/>
      <c r="D15" s="24">
        <v>7874633</v>
      </c>
      <c r="E15" s="25"/>
      <c r="F15" s="24">
        <v>29318140</v>
      </c>
      <c r="G15" s="25"/>
      <c r="H15" s="24">
        <v>29749398</v>
      </c>
      <c r="I15" s="25"/>
      <c r="J15" s="13"/>
    </row>
    <row r="16" spans="1:10" ht="15">
      <c r="A16" s="20"/>
      <c r="B16" s="24"/>
      <c r="C16" s="25">
        <v>7976189</v>
      </c>
      <c r="D16" s="24"/>
      <c r="E16" s="25">
        <v>8167884</v>
      </c>
      <c r="F16" s="24"/>
      <c r="G16" s="25">
        <v>30474101</v>
      </c>
      <c r="H16" s="24"/>
      <c r="I16" s="25">
        <v>30921291</v>
      </c>
      <c r="J16" s="13"/>
    </row>
    <row r="17" spans="1:10" ht="15">
      <c r="A17" s="22" t="s">
        <v>26</v>
      </c>
      <c r="B17" s="26"/>
      <c r="C17" s="27">
        <v>252742397</v>
      </c>
      <c r="D17" s="26"/>
      <c r="E17" s="27">
        <v>259292074</v>
      </c>
      <c r="F17" s="26"/>
      <c r="G17" s="27">
        <v>962629710</v>
      </c>
      <c r="H17" s="26"/>
      <c r="I17" s="27">
        <v>978863301</v>
      </c>
      <c r="J17" s="13"/>
    </row>
    <row r="18" spans="1:10" ht="15">
      <c r="A18" s="20" t="s">
        <v>27</v>
      </c>
      <c r="B18" s="24"/>
      <c r="C18" s="25"/>
      <c r="D18" s="24"/>
      <c r="E18" s="25"/>
      <c r="F18" s="24"/>
      <c r="G18" s="25"/>
      <c r="H18" s="24"/>
      <c r="I18" s="25"/>
      <c r="J18" s="13"/>
    </row>
    <row r="19" spans="1:10" ht="15">
      <c r="A19" s="20" t="s">
        <v>28</v>
      </c>
      <c r="B19" s="24">
        <v>369004</v>
      </c>
      <c r="C19" s="25"/>
      <c r="D19" s="24">
        <v>419577</v>
      </c>
      <c r="E19" s="25"/>
      <c r="F19" s="24">
        <v>2234598</v>
      </c>
      <c r="G19" s="25"/>
      <c r="H19" s="24">
        <v>1966583</v>
      </c>
      <c r="I19" s="25"/>
      <c r="J19" s="13"/>
    </row>
    <row r="20" spans="1:10" ht="15">
      <c r="A20" s="20" t="s">
        <v>66</v>
      </c>
      <c r="B20" s="24">
        <v>0</v>
      </c>
      <c r="C20" s="25"/>
      <c r="D20" s="24">
        <v>0</v>
      </c>
      <c r="E20" s="25"/>
      <c r="F20" s="24">
        <v>0</v>
      </c>
      <c r="G20" s="25"/>
      <c r="H20" s="24">
        <v>0</v>
      </c>
      <c r="I20" s="25"/>
      <c r="J20" s="13"/>
    </row>
    <row r="21" spans="1:10" ht="15">
      <c r="A21" s="20" t="s">
        <v>29</v>
      </c>
      <c r="B21" s="24">
        <v>3744</v>
      </c>
      <c r="C21" s="25"/>
      <c r="D21" s="24">
        <v>4663</v>
      </c>
      <c r="E21" s="25"/>
      <c r="F21" s="24">
        <v>16759</v>
      </c>
      <c r="G21" s="25"/>
      <c r="H21" s="24">
        <v>18369</v>
      </c>
      <c r="I21" s="25"/>
      <c r="J21" s="13"/>
    </row>
    <row r="22" spans="1:10" ht="15.75">
      <c r="A22" s="20" t="s">
        <v>67</v>
      </c>
      <c r="B22" s="24">
        <v>554868</v>
      </c>
      <c r="C22" s="25"/>
      <c r="D22" s="24">
        <v>286071</v>
      </c>
      <c r="E22" s="25"/>
      <c r="F22" s="24">
        <v>1921142</v>
      </c>
      <c r="G22" s="25"/>
      <c r="H22" s="24">
        <v>1598350</v>
      </c>
      <c r="I22" s="25"/>
      <c r="J22" s="15"/>
    </row>
    <row r="23" spans="1:10" s="17" customFormat="1" ht="15">
      <c r="A23" s="20" t="s">
        <v>30</v>
      </c>
      <c r="B23" s="24">
        <v>379227</v>
      </c>
      <c r="C23" s="25"/>
      <c r="D23" s="24">
        <v>183906</v>
      </c>
      <c r="E23" s="25"/>
      <c r="F23" s="24">
        <v>1398018</v>
      </c>
      <c r="G23" s="25"/>
      <c r="H23" s="24">
        <v>1191223</v>
      </c>
      <c r="I23" s="25"/>
      <c r="J23" s="16"/>
    </row>
    <row r="24" spans="1:17" ht="15">
      <c r="A24" s="20" t="s">
        <v>31</v>
      </c>
      <c r="B24" s="24">
        <v>284474</v>
      </c>
      <c r="C24" s="25"/>
      <c r="D24" s="24">
        <v>562112</v>
      </c>
      <c r="E24" s="25"/>
      <c r="F24" s="24">
        <v>2649713</v>
      </c>
      <c r="G24" s="25"/>
      <c r="H24" s="24">
        <v>2923760</v>
      </c>
      <c r="I24" s="25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20" t="s">
        <v>32</v>
      </c>
      <c r="B25" s="24">
        <v>187724</v>
      </c>
      <c r="C25" s="25"/>
      <c r="D25" s="24">
        <v>504116</v>
      </c>
      <c r="E25" s="25"/>
      <c r="F25" s="24">
        <v>716189</v>
      </c>
      <c r="G25" s="25"/>
      <c r="H25" s="24">
        <v>931538</v>
      </c>
      <c r="I25" s="25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20"/>
      <c r="B26" s="24"/>
      <c r="C26" s="25"/>
      <c r="D26" s="24"/>
      <c r="E26" s="25"/>
      <c r="F26" s="24"/>
      <c r="G26" s="25"/>
      <c r="H26" s="24"/>
      <c r="I26" s="25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20" t="s">
        <v>7</v>
      </c>
      <c r="B27" s="24"/>
      <c r="C27" s="25">
        <v>1779041</v>
      </c>
      <c r="D27" s="24"/>
      <c r="E27" s="25">
        <v>1960445</v>
      </c>
      <c r="F27" s="24"/>
      <c r="G27" s="25">
        <v>8936419</v>
      </c>
      <c r="H27" s="24"/>
      <c r="I27" s="25">
        <v>8629823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20"/>
      <c r="B28" s="24"/>
      <c r="C28" s="25" t="s">
        <v>19</v>
      </c>
      <c r="D28" s="24"/>
      <c r="E28" s="25" t="s">
        <v>19</v>
      </c>
      <c r="F28" s="24"/>
      <c r="G28" s="25" t="s">
        <v>19</v>
      </c>
      <c r="H28" s="24"/>
      <c r="I28" s="25" t="s">
        <v>19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22" t="s">
        <v>33</v>
      </c>
      <c r="B29" s="26"/>
      <c r="C29" s="27">
        <v>250963356</v>
      </c>
      <c r="D29" s="26"/>
      <c r="E29" s="27">
        <v>257331629</v>
      </c>
      <c r="F29" s="26"/>
      <c r="G29" s="27">
        <v>953693291</v>
      </c>
      <c r="H29" s="26"/>
      <c r="I29" s="27">
        <v>970233478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28" t="s">
        <v>19</v>
      </c>
      <c r="B30" s="29" t="s">
        <v>19</v>
      </c>
      <c r="C30" s="30"/>
      <c r="D30" s="29" t="s">
        <v>19</v>
      </c>
      <c r="E30" s="30"/>
      <c r="F30" s="29"/>
      <c r="G30" s="30"/>
      <c r="H30" s="29"/>
      <c r="I30" s="30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20" t="s">
        <v>75</v>
      </c>
      <c r="B31" s="24"/>
      <c r="C31" s="25">
        <v>138952473</v>
      </c>
      <c r="D31" s="24"/>
      <c r="E31" s="25">
        <v>137510842</v>
      </c>
      <c r="F31" s="24"/>
      <c r="G31" s="25">
        <v>510729234</v>
      </c>
      <c r="H31" s="24"/>
      <c r="I31" s="25">
        <v>489645368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20" t="s">
        <v>34</v>
      </c>
      <c r="B32" s="24">
        <v>10499958</v>
      </c>
      <c r="C32" s="25"/>
      <c r="D32" s="24">
        <v>11012702</v>
      </c>
      <c r="E32" s="25"/>
      <c r="F32" s="24">
        <v>38309567</v>
      </c>
      <c r="G32" s="25"/>
      <c r="H32" s="24">
        <v>38233894</v>
      </c>
      <c r="I32" s="25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20" t="s">
        <v>35</v>
      </c>
      <c r="B33" s="24">
        <v>-15576</v>
      </c>
      <c r="C33" s="25"/>
      <c r="D33" s="24">
        <v>236429</v>
      </c>
      <c r="E33" s="25"/>
      <c r="F33" s="24">
        <v>104876</v>
      </c>
      <c r="G33" s="25"/>
      <c r="H33" s="24">
        <v>461841</v>
      </c>
      <c r="I33" s="25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20" t="s">
        <v>36</v>
      </c>
      <c r="B34" s="24">
        <v>0</v>
      </c>
      <c r="C34" s="25"/>
      <c r="D34" s="24">
        <v>0</v>
      </c>
      <c r="E34" s="25"/>
      <c r="F34" s="24">
        <v>0</v>
      </c>
      <c r="G34" s="25"/>
      <c r="H34" s="24">
        <v>0</v>
      </c>
      <c r="I34" s="25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20" t="s">
        <v>37</v>
      </c>
      <c r="B35" s="24">
        <v>25613941</v>
      </c>
      <c r="C35" s="25"/>
      <c r="D35" s="24">
        <v>22174094</v>
      </c>
      <c r="E35" s="25"/>
      <c r="F35" s="24">
        <v>90098799</v>
      </c>
      <c r="G35" s="25"/>
      <c r="H35" s="24">
        <v>71593334</v>
      </c>
      <c r="I35" s="25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20" t="s">
        <v>24</v>
      </c>
      <c r="B36" s="24"/>
      <c r="C36" s="25">
        <v>36098323</v>
      </c>
      <c r="D36" s="24"/>
      <c r="E36" s="25">
        <v>33423225</v>
      </c>
      <c r="F36" s="24"/>
      <c r="G36" s="25">
        <v>128513242</v>
      </c>
      <c r="H36" s="24"/>
      <c r="I36" s="25">
        <v>110289069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20" t="s">
        <v>76</v>
      </c>
      <c r="B37" s="24">
        <v>2040014</v>
      </c>
      <c r="C37" s="25"/>
      <c r="D37" s="24">
        <v>2058813</v>
      </c>
      <c r="E37" s="25"/>
      <c r="F37" s="24">
        <v>7564247</v>
      </c>
      <c r="G37" s="25"/>
      <c r="H37" s="24">
        <v>7484688</v>
      </c>
      <c r="I37" s="25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20"/>
      <c r="B38" s="24" t="s">
        <v>19</v>
      </c>
      <c r="C38" s="25"/>
      <c r="D38" s="24" t="s">
        <v>19</v>
      </c>
      <c r="E38" s="25"/>
      <c r="F38" s="24" t="s">
        <v>19</v>
      </c>
      <c r="G38" s="25"/>
      <c r="H38" s="24" t="s">
        <v>19</v>
      </c>
      <c r="I38" s="25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22" t="s">
        <v>38</v>
      </c>
      <c r="B39" s="26"/>
      <c r="C39" s="27">
        <v>100814136</v>
      </c>
      <c r="D39" s="26"/>
      <c r="E39" s="27">
        <v>102028804</v>
      </c>
      <c r="F39" s="26"/>
      <c r="G39" s="27">
        <v>374651745</v>
      </c>
      <c r="H39" s="26"/>
      <c r="I39" s="27">
        <v>371871611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20" t="s">
        <v>39</v>
      </c>
      <c r="B40" s="24">
        <v>4082763</v>
      </c>
      <c r="C40" s="25"/>
      <c r="D40" s="24">
        <v>2976336</v>
      </c>
      <c r="E40" s="25"/>
      <c r="F40" s="24">
        <v>14971753</v>
      </c>
      <c r="G40" s="25"/>
      <c r="H40" s="24">
        <v>12911894</v>
      </c>
      <c r="I40" s="25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20" t="s">
        <v>40</v>
      </c>
      <c r="B41" s="24">
        <v>0</v>
      </c>
      <c r="C41" s="25"/>
      <c r="D41" s="24">
        <v>0</v>
      </c>
      <c r="E41" s="25"/>
      <c r="F41" s="24">
        <v>184</v>
      </c>
      <c r="G41" s="25"/>
      <c r="H41" s="24">
        <v>0</v>
      </c>
      <c r="I41" s="25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20"/>
      <c r="B42" s="24" t="s">
        <v>19</v>
      </c>
      <c r="C42" s="25"/>
      <c r="D42" s="24" t="s">
        <v>19</v>
      </c>
      <c r="E42" s="25"/>
      <c r="F42" s="24" t="s">
        <v>19</v>
      </c>
      <c r="G42" s="25"/>
      <c r="H42" s="24" t="s">
        <v>19</v>
      </c>
      <c r="I42" s="25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20" t="s">
        <v>7</v>
      </c>
      <c r="B43" s="24">
        <v>4082763</v>
      </c>
      <c r="C43" s="25"/>
      <c r="D43" s="24">
        <v>2976336</v>
      </c>
      <c r="E43" s="25"/>
      <c r="F43" s="24">
        <v>14971937</v>
      </c>
      <c r="G43" s="25"/>
      <c r="H43" s="24">
        <v>12911894</v>
      </c>
      <c r="I43" s="25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22" t="s">
        <v>77</v>
      </c>
      <c r="B44" s="26"/>
      <c r="C44" s="27">
        <v>96731373</v>
      </c>
      <c r="D44" s="26"/>
      <c r="E44" s="27">
        <v>99052468</v>
      </c>
      <c r="F44" s="26"/>
      <c r="G44" s="27">
        <v>359679808</v>
      </c>
      <c r="H44" s="26"/>
      <c r="I44" s="27">
        <v>358959717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31"/>
      <c r="B45" s="29"/>
      <c r="C45" s="30"/>
      <c r="D45" s="29"/>
      <c r="E45" s="30"/>
      <c r="F45" s="29"/>
      <c r="G45" s="30"/>
      <c r="H45" s="29"/>
      <c r="I45" s="30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22" t="s">
        <v>41</v>
      </c>
      <c r="B46" s="26"/>
      <c r="C46" s="27">
        <v>347694729</v>
      </c>
      <c r="D46" s="26"/>
      <c r="E46" s="27">
        <v>356384097</v>
      </c>
      <c r="F46" s="26"/>
      <c r="G46" s="27">
        <v>1313373099</v>
      </c>
      <c r="H46" s="26"/>
      <c r="I46" s="27">
        <v>1329193195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31"/>
      <c r="B47" s="29"/>
      <c r="C47" s="30"/>
      <c r="D47" s="29"/>
      <c r="E47" s="30"/>
      <c r="F47" s="29"/>
      <c r="G47" s="30"/>
      <c r="H47" s="29"/>
      <c r="I47" s="30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20" t="s">
        <v>68</v>
      </c>
      <c r="B48" s="24"/>
      <c r="C48" s="25">
        <v>325911</v>
      </c>
      <c r="D48" s="24"/>
      <c r="E48" s="25">
        <v>1632824</v>
      </c>
      <c r="F48" s="24"/>
      <c r="G48" s="25">
        <v>975811</v>
      </c>
      <c r="H48" s="24"/>
      <c r="I48" s="25">
        <v>2434179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20" t="s">
        <v>69</v>
      </c>
      <c r="B49" s="24"/>
      <c r="C49" s="25">
        <v>-1034990</v>
      </c>
      <c r="D49" s="24"/>
      <c r="E49" s="25">
        <v>-1708319</v>
      </c>
      <c r="F49" s="24"/>
      <c r="G49" s="25">
        <v>-36588454</v>
      </c>
      <c r="H49" s="24"/>
      <c r="I49" s="25">
        <v>-44663914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32" t="s">
        <v>42</v>
      </c>
      <c r="B50" s="26"/>
      <c r="C50" s="27">
        <v>-709079</v>
      </c>
      <c r="D50" s="26"/>
      <c r="E50" s="27">
        <v>-75495</v>
      </c>
      <c r="F50" s="26"/>
      <c r="G50" s="27">
        <v>-35612643</v>
      </c>
      <c r="H50" s="26"/>
      <c r="I50" s="27">
        <v>-42229735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31"/>
      <c r="B51" s="29"/>
      <c r="C51" s="30"/>
      <c r="D51" s="29"/>
      <c r="E51" s="30"/>
      <c r="F51" s="29"/>
      <c r="G51" s="30"/>
      <c r="H51" s="29"/>
      <c r="I51" s="30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22" t="s">
        <v>43</v>
      </c>
      <c r="B52" s="26"/>
      <c r="C52" s="27">
        <v>345709969</v>
      </c>
      <c r="D52" s="26"/>
      <c r="E52" s="27">
        <v>356308602</v>
      </c>
      <c r="F52" s="26"/>
      <c r="G52" s="27">
        <v>1277760456</v>
      </c>
      <c r="H52" s="26"/>
      <c r="I52" s="27">
        <v>1286963460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31"/>
      <c r="B53" s="29"/>
      <c r="C53" s="30"/>
      <c r="D53" s="29"/>
      <c r="E53" s="30"/>
      <c r="F53" s="29"/>
      <c r="G53" s="30"/>
      <c r="H53" s="29"/>
      <c r="I53" s="30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20" t="s">
        <v>44</v>
      </c>
      <c r="B54" s="24"/>
      <c r="C54" s="25">
        <v>232661</v>
      </c>
      <c r="D54" s="24"/>
      <c r="E54" s="25">
        <v>242356</v>
      </c>
      <c r="F54" s="24"/>
      <c r="G54" s="25">
        <v>668162</v>
      </c>
      <c r="H54" s="24"/>
      <c r="I54" s="25">
        <v>654011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20" t="s">
        <v>12</v>
      </c>
      <c r="B55" s="24"/>
      <c r="C55" s="25">
        <v>-3485</v>
      </c>
      <c r="D55" s="24"/>
      <c r="E55" s="25">
        <v>-307</v>
      </c>
      <c r="F55" s="24"/>
      <c r="G55" s="25">
        <v>-39566</v>
      </c>
      <c r="H55" s="24"/>
      <c r="I55" s="25">
        <v>-22789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33" t="s">
        <v>45</v>
      </c>
      <c r="B56" s="34"/>
      <c r="C56" s="35">
        <v>229176</v>
      </c>
      <c r="D56" s="34"/>
      <c r="E56" s="35">
        <v>242049</v>
      </c>
      <c r="F56" s="34"/>
      <c r="G56" s="35">
        <v>628596</v>
      </c>
      <c r="H56" s="34"/>
      <c r="I56" s="35">
        <v>631222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89"/>
      <c r="B57" s="89"/>
      <c r="C57" s="89"/>
      <c r="D57" s="89"/>
      <c r="E57" s="89"/>
      <c r="F57" s="89"/>
      <c r="G57" s="89"/>
      <c r="H57" s="89"/>
      <c r="I57" s="89"/>
    </row>
    <row r="58" spans="1:9" ht="15">
      <c r="A58" s="90" t="s">
        <v>80</v>
      </c>
      <c r="B58" s="91"/>
      <c r="C58" s="91"/>
      <c r="D58" s="91"/>
      <c r="E58" s="91"/>
      <c r="F58" s="91"/>
      <c r="G58" s="91"/>
      <c r="H58" s="92"/>
      <c r="I58" s="92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5" zoomScaleSheetLayoutView="75" zoomScalePageLayoutView="0" workbookViewId="0" topLeftCell="A1">
      <selection activeCell="B2" sqref="B2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57421875" style="0" customWidth="1"/>
  </cols>
  <sheetData>
    <row r="1" spans="1:12" ht="15">
      <c r="A1" s="62"/>
      <c r="B1" s="21" t="s">
        <v>81</v>
      </c>
      <c r="C1" s="21"/>
      <c r="D1" s="21"/>
      <c r="E1" s="21"/>
      <c r="F1" s="21"/>
      <c r="G1" s="21"/>
      <c r="H1" s="3"/>
      <c r="I1" s="3"/>
      <c r="J1" s="3"/>
      <c r="K1" s="3"/>
      <c r="L1" s="3"/>
    </row>
    <row r="2" spans="1:12" ht="15">
      <c r="A2" s="21" t="s">
        <v>46</v>
      </c>
      <c r="B2" s="36"/>
      <c r="C2" s="21"/>
      <c r="D2" s="21"/>
      <c r="E2" s="21"/>
      <c r="F2" s="21"/>
      <c r="G2" s="21"/>
      <c r="H2" s="3"/>
      <c r="I2" s="3"/>
      <c r="J2" s="3"/>
      <c r="K2" s="3"/>
      <c r="L2" s="3"/>
    </row>
    <row r="3" spans="1:12" ht="15">
      <c r="A3" s="37"/>
      <c r="B3" s="37"/>
      <c r="C3" s="37"/>
      <c r="D3" s="37"/>
      <c r="E3" s="37"/>
      <c r="F3" s="37"/>
      <c r="G3" s="37"/>
      <c r="H3" s="3"/>
      <c r="I3" s="3"/>
      <c r="J3" s="3"/>
      <c r="K3" s="3"/>
      <c r="L3" s="3"/>
    </row>
    <row r="4" spans="1:12" ht="15">
      <c r="A4" s="75"/>
      <c r="B4" s="93" t="s">
        <v>47</v>
      </c>
      <c r="C4" s="93" t="s">
        <v>48</v>
      </c>
      <c r="D4" s="93" t="s">
        <v>64</v>
      </c>
      <c r="E4" s="93" t="s">
        <v>71</v>
      </c>
      <c r="F4" s="93" t="s">
        <v>72</v>
      </c>
      <c r="G4" s="93" t="s">
        <v>49</v>
      </c>
      <c r="H4" s="12"/>
      <c r="I4" s="3"/>
      <c r="J4" s="3"/>
      <c r="K4" s="3"/>
      <c r="L4" s="3"/>
    </row>
    <row r="5" spans="1:12" ht="15">
      <c r="A5" s="75"/>
      <c r="B5" s="94"/>
      <c r="C5" s="94"/>
      <c r="D5" s="94"/>
      <c r="E5" s="94"/>
      <c r="F5" s="93" t="s">
        <v>73</v>
      </c>
      <c r="G5" s="93" t="s">
        <v>50</v>
      </c>
      <c r="H5" s="3"/>
      <c r="I5" s="3"/>
      <c r="J5" s="3"/>
      <c r="K5" s="3"/>
      <c r="L5" s="3"/>
    </row>
    <row r="6" spans="1:12" ht="15">
      <c r="A6" s="75"/>
      <c r="B6" s="94"/>
      <c r="C6" s="94"/>
      <c r="D6" s="94"/>
      <c r="E6" s="94"/>
      <c r="F6" s="93"/>
      <c r="G6" s="93" t="s">
        <v>74</v>
      </c>
      <c r="H6" s="3"/>
      <c r="I6" s="3"/>
      <c r="J6" s="3"/>
      <c r="K6" s="3"/>
      <c r="L6" s="3"/>
    </row>
    <row r="7" spans="1:12" ht="15">
      <c r="A7" s="70" t="s">
        <v>51</v>
      </c>
      <c r="B7" s="95">
        <v>333498426</v>
      </c>
      <c r="C7" s="95">
        <v>343714626</v>
      </c>
      <c r="D7" s="72">
        <v>346131271</v>
      </c>
      <c r="E7" s="72">
        <v>348627129</v>
      </c>
      <c r="F7" s="73">
        <v>0.0072107267072093004</v>
      </c>
      <c r="G7" s="74">
        <v>0.0072107267072093004</v>
      </c>
      <c r="H7" s="3"/>
      <c r="I7" s="3"/>
      <c r="J7" s="3"/>
      <c r="K7" s="3"/>
      <c r="L7" s="3"/>
    </row>
    <row r="8" spans="1:12" ht="15">
      <c r="A8" s="75" t="s">
        <v>52</v>
      </c>
      <c r="B8" s="96">
        <v>315367116</v>
      </c>
      <c r="C8" s="96">
        <v>297466020</v>
      </c>
      <c r="D8" s="76">
        <v>291460058</v>
      </c>
      <c r="E8" s="97">
        <v>293779470</v>
      </c>
      <c r="F8" s="98">
        <v>0.007957906877243537</v>
      </c>
      <c r="G8" s="77">
        <v>0.007552282756969551</v>
      </c>
      <c r="H8" s="3"/>
      <c r="I8" s="3"/>
      <c r="J8" s="3"/>
      <c r="K8" s="3"/>
      <c r="L8" s="3"/>
    </row>
    <row r="9" spans="1:12" ht="15">
      <c r="A9" s="70" t="s">
        <v>53</v>
      </c>
      <c r="B9" s="95">
        <v>313098932</v>
      </c>
      <c r="C9" s="95">
        <v>292507749</v>
      </c>
      <c r="D9" s="72">
        <v>293063529</v>
      </c>
      <c r="E9" s="72">
        <v>289643888</v>
      </c>
      <c r="F9" s="73">
        <v>-0.011668599677580488</v>
      </c>
      <c r="G9" s="74">
        <v>0.0014996203888079848</v>
      </c>
      <c r="H9" s="3"/>
      <c r="I9" s="3"/>
      <c r="J9" s="3"/>
      <c r="K9" s="3"/>
      <c r="L9" s="3"/>
    </row>
    <row r="10" spans="1:12" ht="15">
      <c r="A10" s="75" t="s">
        <v>54</v>
      </c>
      <c r="B10" s="96">
        <v>347718116</v>
      </c>
      <c r="C10" s="96">
        <v>336494879</v>
      </c>
      <c r="D10" s="79">
        <v>356308602</v>
      </c>
      <c r="E10" s="97">
        <v>346985650</v>
      </c>
      <c r="F10" s="98">
        <v>-0.026165385701241082</v>
      </c>
      <c r="G10" s="77">
        <v>-0.006159711014639063</v>
      </c>
      <c r="H10" s="3"/>
      <c r="I10" s="3"/>
      <c r="J10" s="3"/>
      <c r="K10" s="3"/>
      <c r="L10" s="3"/>
    </row>
    <row r="11" spans="1:12" ht="15">
      <c r="A11" s="70" t="s">
        <v>55</v>
      </c>
      <c r="B11" s="95">
        <v>328365097</v>
      </c>
      <c r="C11" s="95">
        <v>318515021</v>
      </c>
      <c r="D11" s="72">
        <v>323798272</v>
      </c>
      <c r="E11" s="72"/>
      <c r="F11" s="73" t="s">
        <v>19</v>
      </c>
      <c r="G11" s="38" t="s">
        <v>19</v>
      </c>
      <c r="H11" s="3"/>
      <c r="I11" s="3"/>
      <c r="J11" s="3"/>
      <c r="K11" s="3"/>
      <c r="L11" s="3"/>
    </row>
    <row r="12" spans="1:12" ht="15">
      <c r="A12" s="80" t="s">
        <v>56</v>
      </c>
      <c r="B12" s="99">
        <v>355281935</v>
      </c>
      <c r="C12" s="99">
        <v>351476058</v>
      </c>
      <c r="D12" s="81">
        <v>351083373</v>
      </c>
      <c r="E12" s="97"/>
      <c r="F12" s="98"/>
      <c r="G12" s="77"/>
      <c r="H12" s="3"/>
      <c r="I12" s="3"/>
      <c r="J12" s="3"/>
      <c r="K12" s="3"/>
      <c r="L12" s="3"/>
    </row>
    <row r="13" spans="1:12" ht="15">
      <c r="A13" s="70" t="s">
        <v>57</v>
      </c>
      <c r="B13" s="95">
        <v>347251422</v>
      </c>
      <c r="C13" s="95">
        <v>359344317</v>
      </c>
      <c r="D13" s="82">
        <v>363783362</v>
      </c>
      <c r="E13" s="78"/>
      <c r="F13" s="73" t="s">
        <v>19</v>
      </c>
      <c r="G13" s="38" t="s">
        <v>19</v>
      </c>
      <c r="H13" s="3"/>
      <c r="I13" s="3"/>
      <c r="J13" s="3"/>
      <c r="K13" s="3"/>
      <c r="L13" s="3"/>
    </row>
    <row r="14" spans="1:12" ht="15">
      <c r="A14" s="83" t="s">
        <v>58</v>
      </c>
      <c r="B14" s="99">
        <v>340497005</v>
      </c>
      <c r="C14" s="99">
        <v>343897469</v>
      </c>
      <c r="D14" s="84">
        <v>343518646</v>
      </c>
      <c r="E14" s="101"/>
      <c r="F14" s="85" t="s">
        <v>19</v>
      </c>
      <c r="G14" s="2" t="s">
        <v>19</v>
      </c>
      <c r="H14" s="3"/>
      <c r="I14" s="3"/>
      <c r="J14" s="3"/>
      <c r="K14" s="3"/>
      <c r="L14" s="3"/>
    </row>
    <row r="15" spans="1:12" ht="15">
      <c r="A15" s="70" t="s">
        <v>59</v>
      </c>
      <c r="B15" s="95">
        <v>352709893</v>
      </c>
      <c r="C15" s="95">
        <v>354919036</v>
      </c>
      <c r="D15" s="82">
        <v>367509651</v>
      </c>
      <c r="E15" s="78"/>
      <c r="F15" s="73" t="s">
        <v>19</v>
      </c>
      <c r="G15" s="74" t="s">
        <v>19</v>
      </c>
      <c r="H15" s="3"/>
      <c r="I15" s="3"/>
      <c r="J15" s="3"/>
      <c r="K15" s="3"/>
      <c r="L15" s="3"/>
    </row>
    <row r="16" spans="1:12" ht="15">
      <c r="A16" s="83" t="s">
        <v>60</v>
      </c>
      <c r="B16" s="99">
        <v>338114863</v>
      </c>
      <c r="C16" s="99">
        <v>346410233</v>
      </c>
      <c r="D16" s="62">
        <v>350173570</v>
      </c>
      <c r="E16" s="86"/>
      <c r="F16" s="102" t="s">
        <v>19</v>
      </c>
      <c r="G16" s="2" t="s">
        <v>19</v>
      </c>
      <c r="H16" s="3"/>
      <c r="I16" s="3"/>
      <c r="J16" s="3"/>
      <c r="K16" s="3"/>
      <c r="L16" s="3"/>
    </row>
    <row r="17" spans="1:12" ht="15">
      <c r="A17" s="70" t="s">
        <v>61</v>
      </c>
      <c r="B17" s="95">
        <v>338577234</v>
      </c>
      <c r="C17" s="95">
        <v>333973024</v>
      </c>
      <c r="D17" s="82">
        <v>326676546</v>
      </c>
      <c r="E17" s="78"/>
      <c r="F17" s="73" t="s">
        <v>19</v>
      </c>
      <c r="G17" s="74" t="s">
        <v>19</v>
      </c>
      <c r="H17" s="3"/>
      <c r="I17" s="3"/>
      <c r="J17" s="3"/>
      <c r="K17" s="3"/>
      <c r="L17" s="3"/>
    </row>
    <row r="18" spans="1:12" ht="15">
      <c r="A18" s="83" t="s">
        <v>62</v>
      </c>
      <c r="B18" s="99">
        <v>340937644</v>
      </c>
      <c r="C18" s="99">
        <v>331455294</v>
      </c>
      <c r="D18" s="62">
        <v>342919940</v>
      </c>
      <c r="E18" s="86"/>
      <c r="F18" s="102" t="s">
        <v>19</v>
      </c>
      <c r="G18" s="2" t="s">
        <v>19</v>
      </c>
      <c r="H18" s="3"/>
      <c r="I18" s="3"/>
      <c r="J18" s="3"/>
      <c r="K18" s="3"/>
      <c r="L18" s="3"/>
    </row>
    <row r="19" spans="1:12" ht="15">
      <c r="A19" s="83"/>
      <c r="B19" s="100"/>
      <c r="C19" s="100"/>
      <c r="D19" s="100"/>
      <c r="E19" s="83"/>
      <c r="F19" s="83"/>
      <c r="G19" s="100"/>
      <c r="H19" s="3"/>
      <c r="I19" s="3"/>
      <c r="J19" s="3"/>
      <c r="K19" s="3"/>
      <c r="L19" s="3"/>
    </row>
    <row r="20" spans="2:12" ht="15">
      <c r="B20" s="80"/>
      <c r="C20" s="80"/>
      <c r="D20" s="80"/>
      <c r="G20" s="80"/>
      <c r="H20" s="3"/>
      <c r="I20" s="3"/>
      <c r="J20" s="3"/>
      <c r="K20" s="3"/>
      <c r="L20" s="3"/>
    </row>
    <row r="21" spans="1:12" ht="15">
      <c r="A21" s="70" t="s">
        <v>63</v>
      </c>
      <c r="B21" s="71">
        <v>4051417683</v>
      </c>
      <c r="C21" s="71">
        <v>4010173726</v>
      </c>
      <c r="D21" s="71">
        <v>4056426820</v>
      </c>
      <c r="E21" s="78">
        <v>1279036137</v>
      </c>
      <c r="F21" s="73"/>
      <c r="G21" s="71"/>
      <c r="H21" s="3"/>
      <c r="I21" s="3"/>
      <c r="J21" s="3"/>
      <c r="K21" s="3"/>
      <c r="L21" s="3"/>
    </row>
    <row r="22" spans="1:12" ht="12.75">
      <c r="A22" s="19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</row>
    <row r="23" spans="1:7" s="4" customFormat="1" ht="12.75">
      <c r="A23" s="105" t="s">
        <v>80</v>
      </c>
      <c r="B23" s="105"/>
      <c r="C23" s="105"/>
      <c r="D23" s="105"/>
      <c r="E23" s="105"/>
      <c r="F23" s="105"/>
      <c r="G23" s="105"/>
    </row>
    <row r="24" s="5" customFormat="1" ht="10.5"/>
    <row r="26" spans="1:6" ht="12.75">
      <c r="A26" s="5"/>
      <c r="B26" s="5"/>
      <c r="C26" s="5"/>
      <c r="D26" s="5"/>
      <c r="E26" s="5"/>
      <c r="F26" s="5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robing</cp:lastModifiedBy>
  <cp:lastPrinted>2011-04-18T15:02:53Z</cp:lastPrinted>
  <dcterms:created xsi:type="dcterms:W3CDTF">2004-08-17T20:48:07Z</dcterms:created>
  <dcterms:modified xsi:type="dcterms:W3CDTF">2011-06-16T21:22:28Z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